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KBW\rejestr III kwartał 2023\"/>
    </mc:Choice>
  </mc:AlternateContent>
  <bookViews>
    <workbookView xWindow="0" yWindow="0" windowWidth="23040" windowHeight="8784"/>
  </bookViews>
  <sheets>
    <sheet name="rejestr_wyborcow_2023_kw_3_2023" sheetId="1" r:id="rId1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6" i="1"/>
  <c r="A17" i="1"/>
  <c r="A18" i="1"/>
  <c r="A19" i="1"/>
  <c r="A20" i="1"/>
  <c r="A21" i="1"/>
  <c r="A22" i="1"/>
  <c r="A23" i="1"/>
  <c r="A25" i="1"/>
  <c r="A26" i="1"/>
  <c r="A27" i="1"/>
  <c r="A28" i="1"/>
  <c r="A29" i="1"/>
  <c r="A30" i="1"/>
  <c r="A31" i="1"/>
  <c r="A32" i="1"/>
  <c r="A33" i="1"/>
  <c r="A34" i="1"/>
  <c r="A36" i="1"/>
  <c r="A37" i="1"/>
  <c r="A38" i="1"/>
  <c r="A39" i="1"/>
  <c r="A40" i="1"/>
  <c r="A41" i="1"/>
  <c r="A42" i="1"/>
  <c r="A43" i="1"/>
  <c r="A44" i="1"/>
  <c r="A46" i="1"/>
</calcChain>
</file>

<file path=xl/sharedStrings.xml><?xml version="1.0" encoding="utf-8"?>
<sst xmlns="http://schemas.openxmlformats.org/spreadsheetml/2006/main" count="97" uniqueCount="63">
  <si>
    <t>Kod TERYT</t>
  </si>
  <si>
    <t>Gmina</t>
  </si>
  <si>
    <t>Powiat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</si>
  <si>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</si>
  <si>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</si>
  <si>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</si>
  <si>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</si>
  <si>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</si>
  <si>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</si>
  <si>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</si>
  <si>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</si>
  <si>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</si>
  <si>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jarosławski</t>
  </si>
  <si>
    <t>m. Jarosław</t>
  </si>
  <si>
    <t>jarosławski</t>
  </si>
  <si>
    <t>Przemyśl</t>
  </si>
  <si>
    <t>m. Radymno</t>
  </si>
  <si>
    <t>gm. Chłopice</t>
  </si>
  <si>
    <t>gm. Jarosław</t>
  </si>
  <si>
    <t>gm. Laszki</t>
  </si>
  <si>
    <t>gm. Pawłosiów</t>
  </si>
  <si>
    <t>gm. Pruchnik</t>
  </si>
  <si>
    <t>gm. Radymno</t>
  </si>
  <si>
    <t>gm. Rokietnica</t>
  </si>
  <si>
    <t>gm. Roźwienica</t>
  </si>
  <si>
    <t>gm. Wiązownica</t>
  </si>
  <si>
    <t>Powiat lubaczowski</t>
  </si>
  <si>
    <t>m. Lubaczów</t>
  </si>
  <si>
    <t>lubaczowski</t>
  </si>
  <si>
    <t>gm. Cieszanów</t>
  </si>
  <si>
    <t>gm. Horyniec-Zdrój</t>
  </si>
  <si>
    <t>gm. Lubaczów</t>
  </si>
  <si>
    <t>gm. Narol</t>
  </si>
  <si>
    <t>gm. Oleszyce</t>
  </si>
  <si>
    <t>gm. Stary Dzików</t>
  </si>
  <si>
    <t>gm. Wielkie Oczy</t>
  </si>
  <si>
    <t>Powiat przemyski</t>
  </si>
  <si>
    <t>gm. Bircza</t>
  </si>
  <si>
    <t>przemyski</t>
  </si>
  <si>
    <t>gm. Dubiecko</t>
  </si>
  <si>
    <t>gm. Fredropol</t>
  </si>
  <si>
    <t>gm. Krasiczyn</t>
  </si>
  <si>
    <t>gm. Krzywcza</t>
  </si>
  <si>
    <t>gm. Medyka</t>
  </si>
  <si>
    <t>gm. Orły</t>
  </si>
  <si>
    <t>gm. Przemyśl</t>
  </si>
  <si>
    <t>gm. Stubno</t>
  </si>
  <si>
    <t>gm. Żurawica</t>
  </si>
  <si>
    <t>Powiat przeworski</t>
  </si>
  <si>
    <t>m. Przeworsk</t>
  </si>
  <si>
    <t>przeworski</t>
  </si>
  <si>
    <t>gm. Adamówka</t>
  </si>
  <si>
    <t>gm. Gać</t>
  </si>
  <si>
    <t>gm. Jawornik Polski</t>
  </si>
  <si>
    <t>gm. Kańczuga</t>
  </si>
  <si>
    <t>gm. Przeworsk</t>
  </si>
  <si>
    <t>gm. Sieniawa</t>
  </si>
  <si>
    <t>gm. Tryńcza</t>
  </si>
  <si>
    <t>gm. Zarzecze</t>
  </si>
  <si>
    <t>Miasto na prawach powiatu</t>
  </si>
  <si>
    <t>m. Przemyśl</t>
  </si>
  <si>
    <t>Suma</t>
  </si>
  <si>
    <t>Krajowe Biuro Wyborcze - Delegatura w Przemyślu - stan na dzień 30 września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</si>
</sst>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6" fillId="33" borderId="10" xfId="0" applyFont="1" applyFill="1" applyBorder="1" applyAlignment="1">
      <alignment horizontal="center" wrapText="1"/>
    </xf>
    <xf numFmtId="0" fontId="16" fillId="0" borderId="10" xfId="0" applyFont="1" applyBorder="1"/>
    <xf numFmtId="0" fontId="16" fillId="0" borderId="10" xfId="0" applyFont="1" applyBorder="1" applyAlignment="1"/>
    <xf numFmtId="0" fontId="16" fillId="0" borderId="10" xfId="0" applyFont="1" applyBorder="1" applyAlignment="1">
      <alignment horizontal="center"/>
    </xf>
    <xf numFmtId="0" fontId="0" fillId="0" borderId="10" xfId="0" applyBorder="1"/>
    <xf numFmtId="0" fontId="0" fillId="0" borderId="10" xfId="0" applyBorder="1" applyAlignment="1"/>
    <xf numFmtId="0" fontId="0" fillId="0" borderId="10" xfId="0" applyBorder="1" applyAlignment="1">
      <alignment horizontal="center"/>
    </xf>
    <xf numFmtId="0" fontId="18" fillId="0" borderId="11" xfId="0" applyFont="1" applyBorder="1" applyAlignment="1"/>
    <xf numFmtId="0" fontId="0" fillId="0" borderId="12" xfId="0" applyBorder="1" applyAlignment="1"/>
    <xf numFmtId="0" fontId="0" fillId="0" borderId="13" xfId="0" applyBorder="1" applyAlignme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workbookViewId="0">
      <selection activeCell="B2" sqref="B2"/>
    </sheetView>
  </sheetViews>
  <sheetFormatPr defaultRowHeight="14.4" x14ac:dyDescent="0.3"/>
  <cols>
    <col min="1" max="1" width="8.88671875" style="5"/>
    <col min="2" max="2" width="16.88671875" style="6" bestFit="1" customWidth="1"/>
    <col min="3" max="3" width="11.5546875" style="7" customWidth="1"/>
    <col min="4" max="4" width="13" style="7" customWidth="1"/>
    <col min="5" max="5" width="15.44140625" style="7" customWidth="1"/>
    <col min="6" max="6" width="19.6640625" style="7" customWidth="1"/>
    <col min="7" max="8" width="17.33203125" style="7" customWidth="1"/>
    <col min="9" max="9" width="16" style="7" customWidth="1"/>
    <col min="10" max="10" width="16.5546875" style="7" customWidth="1"/>
    <col min="11" max="11" width="21.6640625" style="7" customWidth="1"/>
    <col min="12" max="12" width="16" style="7" customWidth="1"/>
    <col min="13" max="16384" width="8.88671875" style="5"/>
  </cols>
  <sheetData>
    <row r="1" spans="1:12" s="6" customFormat="1" ht="18.600000000000001" customHeight="1" x14ac:dyDescent="0.3">
      <c r="A1" s="8" t="s">
        <v>62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s="1" customFormat="1" ht="86.4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s="2" customFormat="1" x14ac:dyDescent="0.3">
      <c r="A3" s="2" t="s">
        <v>12</v>
      </c>
      <c r="B3" s="3"/>
      <c r="C3" s="4"/>
      <c r="D3" s="4">
        <v>116092</v>
      </c>
      <c r="E3" s="4">
        <v>94672</v>
      </c>
      <c r="F3" s="4">
        <v>94004</v>
      </c>
      <c r="G3" s="4">
        <v>668</v>
      </c>
      <c r="H3" s="4">
        <v>0</v>
      </c>
      <c r="I3" s="4">
        <v>0</v>
      </c>
      <c r="J3" s="4">
        <v>358</v>
      </c>
      <c r="K3" s="4">
        <v>0</v>
      </c>
      <c r="L3" s="4">
        <v>0</v>
      </c>
    </row>
    <row r="4" spans="1:12" x14ac:dyDescent="0.3">
      <c r="A4" s="5" t="str">
        <f>"180401"</f>
        <v>180401</v>
      </c>
      <c r="B4" s="6" t="s">
        <v>13</v>
      </c>
      <c r="C4" s="7" t="s">
        <v>14</v>
      </c>
      <c r="D4" s="7">
        <v>34442</v>
      </c>
      <c r="E4" s="7">
        <v>28895</v>
      </c>
      <c r="F4" s="7">
        <v>28660</v>
      </c>
      <c r="G4" s="7">
        <v>235</v>
      </c>
      <c r="H4" s="7">
        <v>0</v>
      </c>
      <c r="I4" s="7">
        <v>0</v>
      </c>
      <c r="J4" s="7">
        <v>115</v>
      </c>
      <c r="K4" s="7">
        <v>0</v>
      </c>
      <c r="L4" s="7">
        <v>0</v>
      </c>
    </row>
    <row r="5" spans="1:12" x14ac:dyDescent="0.3">
      <c r="A5" s="5" t="str">
        <f>"180402"</f>
        <v>180402</v>
      </c>
      <c r="B5" s="6" t="s">
        <v>16</v>
      </c>
      <c r="C5" s="7" t="s">
        <v>14</v>
      </c>
      <c r="D5" s="7">
        <v>5015</v>
      </c>
      <c r="E5" s="7">
        <v>4210</v>
      </c>
      <c r="F5" s="7">
        <v>4157</v>
      </c>
      <c r="G5" s="7">
        <v>53</v>
      </c>
      <c r="H5" s="7">
        <v>0</v>
      </c>
      <c r="I5" s="7">
        <v>0</v>
      </c>
      <c r="J5" s="7">
        <v>8</v>
      </c>
      <c r="K5" s="7">
        <v>0</v>
      </c>
      <c r="L5" s="7">
        <v>0</v>
      </c>
    </row>
    <row r="6" spans="1:12" x14ac:dyDescent="0.3">
      <c r="A6" s="5" t="str">
        <f>"180403"</f>
        <v>180403</v>
      </c>
      <c r="B6" s="6" t="s">
        <v>17</v>
      </c>
      <c r="C6" s="7" t="s">
        <v>14</v>
      </c>
      <c r="D6" s="7">
        <v>5441</v>
      </c>
      <c r="E6" s="7">
        <v>4439</v>
      </c>
      <c r="F6" s="7">
        <v>4420</v>
      </c>
      <c r="G6" s="7">
        <v>19</v>
      </c>
      <c r="H6" s="7">
        <v>0</v>
      </c>
      <c r="I6" s="7">
        <v>0</v>
      </c>
      <c r="J6" s="7">
        <v>7</v>
      </c>
      <c r="K6" s="7">
        <v>0</v>
      </c>
      <c r="L6" s="7">
        <v>0</v>
      </c>
    </row>
    <row r="7" spans="1:12" x14ac:dyDescent="0.3">
      <c r="A7" s="5" t="str">
        <f>"180404"</f>
        <v>180404</v>
      </c>
      <c r="B7" s="6" t="s">
        <v>18</v>
      </c>
      <c r="C7" s="7" t="s">
        <v>14</v>
      </c>
      <c r="D7" s="7">
        <v>13025</v>
      </c>
      <c r="E7" s="7">
        <v>10462</v>
      </c>
      <c r="F7" s="7">
        <v>10428</v>
      </c>
      <c r="G7" s="7">
        <v>34</v>
      </c>
      <c r="H7" s="7">
        <v>0</v>
      </c>
      <c r="I7" s="7">
        <v>0</v>
      </c>
      <c r="J7" s="7">
        <v>20</v>
      </c>
      <c r="K7" s="7">
        <v>0</v>
      </c>
      <c r="L7" s="7">
        <v>0</v>
      </c>
    </row>
    <row r="8" spans="1:12" x14ac:dyDescent="0.3">
      <c r="A8" s="5" t="str">
        <f>"180405"</f>
        <v>180405</v>
      </c>
      <c r="B8" s="6" t="s">
        <v>19</v>
      </c>
      <c r="C8" s="7" t="s">
        <v>14</v>
      </c>
      <c r="D8" s="7">
        <v>6740</v>
      </c>
      <c r="E8" s="7">
        <v>5433</v>
      </c>
      <c r="F8" s="7">
        <v>5391</v>
      </c>
      <c r="G8" s="7">
        <v>42</v>
      </c>
      <c r="H8" s="7">
        <v>0</v>
      </c>
      <c r="I8" s="7">
        <v>0</v>
      </c>
      <c r="J8" s="7">
        <v>25</v>
      </c>
      <c r="K8" s="7">
        <v>0</v>
      </c>
      <c r="L8" s="7">
        <v>0</v>
      </c>
    </row>
    <row r="9" spans="1:12" x14ac:dyDescent="0.3">
      <c r="A9" s="5" t="str">
        <f>"180406"</f>
        <v>180406</v>
      </c>
      <c r="B9" s="6" t="s">
        <v>20</v>
      </c>
      <c r="C9" s="7" t="s">
        <v>14</v>
      </c>
      <c r="D9" s="7">
        <v>8369</v>
      </c>
      <c r="E9" s="7">
        <v>6838</v>
      </c>
      <c r="F9" s="7">
        <v>6788</v>
      </c>
      <c r="G9" s="7">
        <v>50</v>
      </c>
      <c r="H9" s="7">
        <v>0</v>
      </c>
      <c r="I9" s="7">
        <v>0</v>
      </c>
      <c r="J9" s="7">
        <v>15</v>
      </c>
      <c r="K9" s="7">
        <v>0</v>
      </c>
      <c r="L9" s="7">
        <v>0</v>
      </c>
    </row>
    <row r="10" spans="1:12" x14ac:dyDescent="0.3">
      <c r="A10" s="5" t="str">
        <f>"180407"</f>
        <v>180407</v>
      </c>
      <c r="B10" s="6" t="s">
        <v>21</v>
      </c>
      <c r="C10" s="7" t="s">
        <v>14</v>
      </c>
      <c r="D10" s="7">
        <v>9552</v>
      </c>
      <c r="E10" s="7">
        <v>7663</v>
      </c>
      <c r="F10" s="7">
        <v>7618</v>
      </c>
      <c r="G10" s="7">
        <v>45</v>
      </c>
      <c r="H10" s="7">
        <v>0</v>
      </c>
      <c r="I10" s="7">
        <v>0</v>
      </c>
      <c r="J10" s="7">
        <v>25</v>
      </c>
      <c r="K10" s="7">
        <v>0</v>
      </c>
      <c r="L10" s="7">
        <v>0</v>
      </c>
    </row>
    <row r="11" spans="1:12" x14ac:dyDescent="0.3">
      <c r="A11" s="5" t="str">
        <f>"180408"</f>
        <v>180408</v>
      </c>
      <c r="B11" s="6" t="s">
        <v>22</v>
      </c>
      <c r="C11" s="7" t="s">
        <v>14</v>
      </c>
      <c r="D11" s="7">
        <v>11118</v>
      </c>
      <c r="E11" s="7">
        <v>8920</v>
      </c>
      <c r="F11" s="7">
        <v>8850</v>
      </c>
      <c r="G11" s="7">
        <v>70</v>
      </c>
      <c r="H11" s="7">
        <v>0</v>
      </c>
      <c r="I11" s="7">
        <v>0</v>
      </c>
      <c r="J11" s="7">
        <v>115</v>
      </c>
      <c r="K11" s="7">
        <v>0</v>
      </c>
      <c r="L11" s="7">
        <v>0</v>
      </c>
    </row>
    <row r="12" spans="1:12" x14ac:dyDescent="0.3">
      <c r="A12" s="5" t="str">
        <f>"180409"</f>
        <v>180409</v>
      </c>
      <c r="B12" s="6" t="s">
        <v>23</v>
      </c>
      <c r="C12" s="7" t="s">
        <v>14</v>
      </c>
      <c r="D12" s="7">
        <v>4284</v>
      </c>
      <c r="E12" s="7">
        <v>3431</v>
      </c>
      <c r="F12" s="7">
        <v>3423</v>
      </c>
      <c r="G12" s="7">
        <v>8</v>
      </c>
      <c r="H12" s="7">
        <v>0</v>
      </c>
      <c r="I12" s="7">
        <v>0</v>
      </c>
      <c r="J12" s="7">
        <v>8</v>
      </c>
      <c r="K12" s="7">
        <v>0</v>
      </c>
      <c r="L12" s="7">
        <v>0</v>
      </c>
    </row>
    <row r="13" spans="1:12" x14ac:dyDescent="0.3">
      <c r="A13" s="5" t="str">
        <f>"180410"</f>
        <v>180410</v>
      </c>
      <c r="B13" s="6" t="s">
        <v>24</v>
      </c>
      <c r="C13" s="7" t="s">
        <v>14</v>
      </c>
      <c r="D13" s="7">
        <v>6201</v>
      </c>
      <c r="E13" s="7">
        <v>4974</v>
      </c>
      <c r="F13" s="7">
        <v>4950</v>
      </c>
      <c r="G13" s="7">
        <v>24</v>
      </c>
      <c r="H13" s="7">
        <v>0</v>
      </c>
      <c r="I13" s="7">
        <v>0</v>
      </c>
      <c r="J13" s="7">
        <v>6</v>
      </c>
      <c r="K13" s="7">
        <v>0</v>
      </c>
      <c r="L13" s="7">
        <v>0</v>
      </c>
    </row>
    <row r="14" spans="1:12" x14ac:dyDescent="0.3">
      <c r="A14" s="5" t="str">
        <f>"180411"</f>
        <v>180411</v>
      </c>
      <c r="B14" s="6" t="s">
        <v>25</v>
      </c>
      <c r="C14" s="7" t="s">
        <v>14</v>
      </c>
      <c r="D14" s="7">
        <v>11905</v>
      </c>
      <c r="E14" s="7">
        <v>9407</v>
      </c>
      <c r="F14" s="7">
        <v>9319</v>
      </c>
      <c r="G14" s="7">
        <v>88</v>
      </c>
      <c r="H14" s="7">
        <v>0</v>
      </c>
      <c r="I14" s="7">
        <v>0</v>
      </c>
      <c r="J14" s="7">
        <v>14</v>
      </c>
      <c r="K14" s="7">
        <v>0</v>
      </c>
      <c r="L14" s="7">
        <v>0</v>
      </c>
    </row>
    <row r="15" spans="1:12" s="2" customFormat="1" x14ac:dyDescent="0.3">
      <c r="A15" s="2" t="s">
        <v>26</v>
      </c>
      <c r="B15" s="3"/>
      <c r="C15" s="4"/>
      <c r="D15" s="4">
        <v>53649</v>
      </c>
      <c r="E15" s="4">
        <v>44127</v>
      </c>
      <c r="F15" s="4">
        <v>43856</v>
      </c>
      <c r="G15" s="4">
        <v>271</v>
      </c>
      <c r="H15" s="4">
        <v>1</v>
      </c>
      <c r="I15" s="4">
        <v>0</v>
      </c>
      <c r="J15" s="4">
        <v>313</v>
      </c>
      <c r="K15" s="4">
        <v>0</v>
      </c>
      <c r="L15" s="4">
        <v>0</v>
      </c>
    </row>
    <row r="16" spans="1:12" x14ac:dyDescent="0.3">
      <c r="A16" s="5" t="str">
        <f>"180901"</f>
        <v>180901</v>
      </c>
      <c r="B16" s="6" t="s">
        <v>27</v>
      </c>
      <c r="C16" s="7" t="s">
        <v>28</v>
      </c>
      <c r="D16" s="7">
        <v>11345</v>
      </c>
      <c r="E16" s="7">
        <v>9483</v>
      </c>
      <c r="F16" s="7">
        <v>9437</v>
      </c>
      <c r="G16" s="7">
        <v>46</v>
      </c>
      <c r="H16" s="7">
        <v>0</v>
      </c>
      <c r="I16" s="7">
        <v>0</v>
      </c>
      <c r="J16" s="7">
        <v>75</v>
      </c>
      <c r="K16" s="7">
        <v>0</v>
      </c>
      <c r="L16" s="7">
        <v>0</v>
      </c>
    </row>
    <row r="17" spans="1:12" x14ac:dyDescent="0.3">
      <c r="A17" s="5" t="str">
        <f>"180902"</f>
        <v>180902</v>
      </c>
      <c r="B17" s="6" t="s">
        <v>29</v>
      </c>
      <c r="C17" s="7" t="s">
        <v>28</v>
      </c>
      <c r="D17" s="7">
        <v>6893</v>
      </c>
      <c r="E17" s="7">
        <v>5763</v>
      </c>
      <c r="F17" s="7">
        <v>5730</v>
      </c>
      <c r="G17" s="7">
        <v>33</v>
      </c>
      <c r="H17" s="7">
        <v>1</v>
      </c>
      <c r="I17" s="7">
        <v>0</v>
      </c>
      <c r="J17" s="7">
        <v>12</v>
      </c>
      <c r="K17" s="7">
        <v>0</v>
      </c>
      <c r="L17" s="7">
        <v>0</v>
      </c>
    </row>
    <row r="18" spans="1:12" x14ac:dyDescent="0.3">
      <c r="A18" s="5" t="str">
        <f>"180903"</f>
        <v>180903</v>
      </c>
      <c r="B18" s="6" t="s">
        <v>30</v>
      </c>
      <c r="C18" s="7" t="s">
        <v>28</v>
      </c>
      <c r="D18" s="7">
        <v>4456</v>
      </c>
      <c r="E18" s="7">
        <v>3703</v>
      </c>
      <c r="F18" s="7">
        <v>3644</v>
      </c>
      <c r="G18" s="7">
        <v>59</v>
      </c>
      <c r="H18" s="7">
        <v>0</v>
      </c>
      <c r="I18" s="7">
        <v>0</v>
      </c>
      <c r="J18" s="7">
        <v>13</v>
      </c>
      <c r="K18" s="7">
        <v>0</v>
      </c>
      <c r="L18" s="7">
        <v>0</v>
      </c>
    </row>
    <row r="19" spans="1:12" x14ac:dyDescent="0.3">
      <c r="A19" s="5" t="str">
        <f>"180904"</f>
        <v>180904</v>
      </c>
      <c r="B19" s="6" t="s">
        <v>31</v>
      </c>
      <c r="C19" s="7" t="s">
        <v>28</v>
      </c>
      <c r="D19" s="7">
        <v>9182</v>
      </c>
      <c r="E19" s="7">
        <v>7419</v>
      </c>
      <c r="F19" s="7">
        <v>7367</v>
      </c>
      <c r="G19" s="7">
        <v>52</v>
      </c>
      <c r="H19" s="7">
        <v>0</v>
      </c>
      <c r="I19" s="7">
        <v>0</v>
      </c>
      <c r="J19" s="7">
        <v>24</v>
      </c>
      <c r="K19" s="7">
        <v>0</v>
      </c>
      <c r="L19" s="7">
        <v>0</v>
      </c>
    </row>
    <row r="20" spans="1:12" x14ac:dyDescent="0.3">
      <c r="A20" s="5" t="str">
        <f>"180905"</f>
        <v>180905</v>
      </c>
      <c r="B20" s="6" t="s">
        <v>32</v>
      </c>
      <c r="C20" s="7" t="s">
        <v>28</v>
      </c>
      <c r="D20" s="7">
        <v>7655</v>
      </c>
      <c r="E20" s="7">
        <v>6318</v>
      </c>
      <c r="F20" s="7">
        <v>6295</v>
      </c>
      <c r="G20" s="7">
        <v>23</v>
      </c>
      <c r="H20" s="7">
        <v>0</v>
      </c>
      <c r="I20" s="7">
        <v>0</v>
      </c>
      <c r="J20" s="7">
        <v>94</v>
      </c>
      <c r="K20" s="7">
        <v>0</v>
      </c>
      <c r="L20" s="7">
        <v>0</v>
      </c>
    </row>
    <row r="21" spans="1:12" x14ac:dyDescent="0.3">
      <c r="A21" s="5" t="str">
        <f>"180906"</f>
        <v>180906</v>
      </c>
      <c r="B21" s="6" t="s">
        <v>33</v>
      </c>
      <c r="C21" s="7" t="s">
        <v>28</v>
      </c>
      <c r="D21" s="7">
        <v>6220</v>
      </c>
      <c r="E21" s="7">
        <v>5047</v>
      </c>
      <c r="F21" s="7">
        <v>5011</v>
      </c>
      <c r="G21" s="7">
        <v>36</v>
      </c>
      <c r="H21" s="7">
        <v>0</v>
      </c>
      <c r="I21" s="7">
        <v>0</v>
      </c>
      <c r="J21" s="7">
        <v>17</v>
      </c>
      <c r="K21" s="7">
        <v>0</v>
      </c>
      <c r="L21" s="7">
        <v>0</v>
      </c>
    </row>
    <row r="22" spans="1:12" x14ac:dyDescent="0.3">
      <c r="A22" s="5" t="str">
        <f>"180907"</f>
        <v>180907</v>
      </c>
      <c r="B22" s="6" t="s">
        <v>34</v>
      </c>
      <c r="C22" s="7" t="s">
        <v>28</v>
      </c>
      <c r="D22" s="7">
        <v>4185</v>
      </c>
      <c r="E22" s="7">
        <v>3444</v>
      </c>
      <c r="F22" s="7">
        <v>3432</v>
      </c>
      <c r="G22" s="7">
        <v>12</v>
      </c>
      <c r="H22" s="7">
        <v>0</v>
      </c>
      <c r="I22" s="7">
        <v>0</v>
      </c>
      <c r="J22" s="7">
        <v>11</v>
      </c>
      <c r="K22" s="7">
        <v>0</v>
      </c>
      <c r="L22" s="7">
        <v>0</v>
      </c>
    </row>
    <row r="23" spans="1:12" x14ac:dyDescent="0.3">
      <c r="A23" s="5" t="str">
        <f>"180908"</f>
        <v>180908</v>
      </c>
      <c r="B23" s="6" t="s">
        <v>35</v>
      </c>
      <c r="C23" s="7" t="s">
        <v>28</v>
      </c>
      <c r="D23" s="7">
        <v>3713</v>
      </c>
      <c r="E23" s="7">
        <v>2950</v>
      </c>
      <c r="F23" s="7">
        <v>2940</v>
      </c>
      <c r="G23" s="7">
        <v>10</v>
      </c>
      <c r="H23" s="7">
        <v>0</v>
      </c>
      <c r="I23" s="7">
        <v>0</v>
      </c>
      <c r="J23" s="7">
        <v>67</v>
      </c>
      <c r="K23" s="7">
        <v>0</v>
      </c>
      <c r="L23" s="7">
        <v>0</v>
      </c>
    </row>
    <row r="24" spans="1:12" s="2" customFormat="1" x14ac:dyDescent="0.3">
      <c r="A24" s="2" t="s">
        <v>36</v>
      </c>
      <c r="B24" s="3"/>
      <c r="C24" s="4"/>
      <c r="D24" s="4">
        <v>72665</v>
      </c>
      <c r="E24" s="4">
        <v>58685</v>
      </c>
      <c r="F24" s="4">
        <v>58009</v>
      </c>
      <c r="G24" s="4">
        <v>676</v>
      </c>
      <c r="H24" s="4">
        <v>0</v>
      </c>
      <c r="I24" s="4">
        <v>0</v>
      </c>
      <c r="J24" s="4">
        <v>187</v>
      </c>
      <c r="K24" s="4">
        <v>0</v>
      </c>
      <c r="L24" s="4">
        <v>0</v>
      </c>
    </row>
    <row r="25" spans="1:12" x14ac:dyDescent="0.3">
      <c r="A25" s="5" t="str">
        <f>"181301"</f>
        <v>181301</v>
      </c>
      <c r="B25" s="6" t="s">
        <v>37</v>
      </c>
      <c r="C25" s="7" t="s">
        <v>38</v>
      </c>
      <c r="D25" s="7">
        <v>6320</v>
      </c>
      <c r="E25" s="7">
        <v>5196</v>
      </c>
      <c r="F25" s="7">
        <v>5094</v>
      </c>
      <c r="G25" s="7">
        <v>102</v>
      </c>
      <c r="H25" s="7">
        <v>0</v>
      </c>
      <c r="I25" s="7">
        <v>0</v>
      </c>
      <c r="J25" s="7">
        <v>6</v>
      </c>
      <c r="K25" s="7">
        <v>0</v>
      </c>
      <c r="L25" s="7">
        <v>0</v>
      </c>
    </row>
    <row r="26" spans="1:12" x14ac:dyDescent="0.3">
      <c r="A26" s="5" t="str">
        <f>"181302"</f>
        <v>181302</v>
      </c>
      <c r="B26" s="6" t="s">
        <v>39</v>
      </c>
      <c r="C26" s="7" t="s">
        <v>38</v>
      </c>
      <c r="D26" s="7">
        <v>9087</v>
      </c>
      <c r="E26" s="7">
        <v>7370</v>
      </c>
      <c r="F26" s="7">
        <v>7308</v>
      </c>
      <c r="G26" s="7">
        <v>62</v>
      </c>
      <c r="H26" s="7">
        <v>0</v>
      </c>
      <c r="I26" s="7">
        <v>0</v>
      </c>
      <c r="J26" s="7">
        <v>25</v>
      </c>
      <c r="K26" s="7">
        <v>0</v>
      </c>
      <c r="L26" s="7">
        <v>0</v>
      </c>
    </row>
    <row r="27" spans="1:12" x14ac:dyDescent="0.3">
      <c r="A27" s="5" t="str">
        <f>"181303"</f>
        <v>181303</v>
      </c>
      <c r="B27" s="6" t="s">
        <v>40</v>
      </c>
      <c r="C27" s="7" t="s">
        <v>38</v>
      </c>
      <c r="D27" s="7">
        <v>5300</v>
      </c>
      <c r="E27" s="7">
        <v>4359</v>
      </c>
      <c r="F27" s="7">
        <v>4271</v>
      </c>
      <c r="G27" s="7">
        <v>88</v>
      </c>
      <c r="H27" s="7">
        <v>0</v>
      </c>
      <c r="I27" s="7">
        <v>0</v>
      </c>
      <c r="J27" s="7">
        <v>17</v>
      </c>
      <c r="K27" s="7">
        <v>0</v>
      </c>
      <c r="L27" s="7">
        <v>0</v>
      </c>
    </row>
    <row r="28" spans="1:12" x14ac:dyDescent="0.3">
      <c r="A28" s="5" t="str">
        <f>"181304"</f>
        <v>181304</v>
      </c>
      <c r="B28" s="6" t="s">
        <v>41</v>
      </c>
      <c r="C28" s="7" t="s">
        <v>38</v>
      </c>
      <c r="D28" s="7">
        <v>5114</v>
      </c>
      <c r="E28" s="7">
        <v>4116</v>
      </c>
      <c r="F28" s="7">
        <v>3996</v>
      </c>
      <c r="G28" s="7">
        <v>120</v>
      </c>
      <c r="H28" s="7">
        <v>0</v>
      </c>
      <c r="I28" s="7">
        <v>0</v>
      </c>
      <c r="J28" s="7">
        <v>22</v>
      </c>
      <c r="K28" s="7">
        <v>0</v>
      </c>
      <c r="L28" s="7">
        <v>0</v>
      </c>
    </row>
    <row r="29" spans="1:12" x14ac:dyDescent="0.3">
      <c r="A29" s="5" t="str">
        <f>"181305"</f>
        <v>181305</v>
      </c>
      <c r="B29" s="6" t="s">
        <v>42</v>
      </c>
      <c r="C29" s="7" t="s">
        <v>38</v>
      </c>
      <c r="D29" s="7">
        <v>4740</v>
      </c>
      <c r="E29" s="7">
        <v>3808</v>
      </c>
      <c r="F29" s="7">
        <v>3793</v>
      </c>
      <c r="G29" s="7">
        <v>15</v>
      </c>
      <c r="H29" s="7">
        <v>0</v>
      </c>
      <c r="I29" s="7">
        <v>0</v>
      </c>
      <c r="J29" s="7">
        <v>9</v>
      </c>
      <c r="K29" s="7">
        <v>0</v>
      </c>
      <c r="L29" s="7">
        <v>0</v>
      </c>
    </row>
    <row r="30" spans="1:12" x14ac:dyDescent="0.3">
      <c r="A30" s="5" t="str">
        <f>"181306"</f>
        <v>181306</v>
      </c>
      <c r="B30" s="6" t="s">
        <v>43</v>
      </c>
      <c r="C30" s="7" t="s">
        <v>38</v>
      </c>
      <c r="D30" s="7">
        <v>6373</v>
      </c>
      <c r="E30" s="7">
        <v>5080</v>
      </c>
      <c r="F30" s="7">
        <v>5042</v>
      </c>
      <c r="G30" s="7">
        <v>38</v>
      </c>
      <c r="H30" s="7">
        <v>0</v>
      </c>
      <c r="I30" s="7">
        <v>0</v>
      </c>
      <c r="J30" s="7">
        <v>19</v>
      </c>
      <c r="K30" s="7">
        <v>0</v>
      </c>
      <c r="L30" s="7">
        <v>0</v>
      </c>
    </row>
    <row r="31" spans="1:12" x14ac:dyDescent="0.3">
      <c r="A31" s="5" t="str">
        <f>"181307"</f>
        <v>181307</v>
      </c>
      <c r="B31" s="6" t="s">
        <v>44</v>
      </c>
      <c r="C31" s="7" t="s">
        <v>38</v>
      </c>
      <c r="D31" s="7">
        <v>8751</v>
      </c>
      <c r="E31" s="7">
        <v>6991</v>
      </c>
      <c r="F31" s="7">
        <v>6935</v>
      </c>
      <c r="G31" s="7">
        <v>56</v>
      </c>
      <c r="H31" s="7">
        <v>0</v>
      </c>
      <c r="I31" s="7">
        <v>0</v>
      </c>
      <c r="J31" s="7">
        <v>26</v>
      </c>
      <c r="K31" s="7">
        <v>0</v>
      </c>
      <c r="L31" s="7">
        <v>0</v>
      </c>
    </row>
    <row r="32" spans="1:12" x14ac:dyDescent="0.3">
      <c r="A32" s="5" t="str">
        <f>"181308"</f>
        <v>181308</v>
      </c>
      <c r="B32" s="6" t="s">
        <v>45</v>
      </c>
      <c r="C32" s="7" t="s">
        <v>38</v>
      </c>
      <c r="D32" s="7">
        <v>10383</v>
      </c>
      <c r="E32" s="7">
        <v>8373</v>
      </c>
      <c r="F32" s="7">
        <v>8299</v>
      </c>
      <c r="G32" s="7">
        <v>74</v>
      </c>
      <c r="H32" s="7">
        <v>0</v>
      </c>
      <c r="I32" s="7">
        <v>0</v>
      </c>
      <c r="J32" s="7">
        <v>17</v>
      </c>
      <c r="K32" s="7">
        <v>0</v>
      </c>
      <c r="L32" s="7">
        <v>0</v>
      </c>
    </row>
    <row r="33" spans="1:12" x14ac:dyDescent="0.3">
      <c r="A33" s="5" t="str">
        <f>"181309"</f>
        <v>181309</v>
      </c>
      <c r="B33" s="6" t="s">
        <v>46</v>
      </c>
      <c r="C33" s="7" t="s">
        <v>38</v>
      </c>
      <c r="D33" s="7">
        <v>3901</v>
      </c>
      <c r="E33" s="7">
        <v>3140</v>
      </c>
      <c r="F33" s="7">
        <v>3122</v>
      </c>
      <c r="G33" s="7">
        <v>18</v>
      </c>
      <c r="H33" s="7">
        <v>0</v>
      </c>
      <c r="I33" s="7">
        <v>0</v>
      </c>
      <c r="J33" s="7">
        <v>13</v>
      </c>
      <c r="K33" s="7">
        <v>0</v>
      </c>
      <c r="L33" s="7">
        <v>0</v>
      </c>
    </row>
    <row r="34" spans="1:12" x14ac:dyDescent="0.3">
      <c r="A34" s="5" t="str">
        <f>"181310"</f>
        <v>181310</v>
      </c>
      <c r="B34" s="6" t="s">
        <v>47</v>
      </c>
      <c r="C34" s="7" t="s">
        <v>38</v>
      </c>
      <c r="D34" s="7">
        <v>12696</v>
      </c>
      <c r="E34" s="7">
        <v>10252</v>
      </c>
      <c r="F34" s="7">
        <v>10149</v>
      </c>
      <c r="G34" s="7">
        <v>103</v>
      </c>
      <c r="H34" s="7">
        <v>0</v>
      </c>
      <c r="I34" s="7">
        <v>0</v>
      </c>
      <c r="J34" s="7">
        <v>33</v>
      </c>
      <c r="K34" s="7">
        <v>0</v>
      </c>
      <c r="L34" s="7">
        <v>0</v>
      </c>
    </row>
    <row r="35" spans="1:12" s="2" customFormat="1" x14ac:dyDescent="0.3">
      <c r="A35" s="2" t="s">
        <v>48</v>
      </c>
      <c r="B35" s="3"/>
      <c r="C35" s="4"/>
      <c r="D35" s="4">
        <v>76845</v>
      </c>
      <c r="E35" s="4">
        <v>62267</v>
      </c>
      <c r="F35" s="4">
        <v>61788</v>
      </c>
      <c r="G35" s="4">
        <v>479</v>
      </c>
      <c r="H35" s="4">
        <v>0</v>
      </c>
      <c r="I35" s="4">
        <v>0</v>
      </c>
      <c r="J35" s="4">
        <v>159</v>
      </c>
      <c r="K35" s="4">
        <v>0</v>
      </c>
      <c r="L35" s="4">
        <v>0</v>
      </c>
    </row>
    <row r="36" spans="1:12" x14ac:dyDescent="0.3">
      <c r="A36" s="5" t="str">
        <f>"181401"</f>
        <v>181401</v>
      </c>
      <c r="B36" s="6" t="s">
        <v>49</v>
      </c>
      <c r="C36" s="7" t="s">
        <v>50</v>
      </c>
      <c r="D36" s="7">
        <v>14434</v>
      </c>
      <c r="E36" s="7">
        <v>11996</v>
      </c>
      <c r="F36" s="7">
        <v>11936</v>
      </c>
      <c r="G36" s="7">
        <v>60</v>
      </c>
      <c r="H36" s="7">
        <v>0</v>
      </c>
      <c r="I36" s="7">
        <v>0</v>
      </c>
      <c r="J36" s="7">
        <v>22</v>
      </c>
      <c r="K36" s="7">
        <v>0</v>
      </c>
      <c r="L36" s="7">
        <v>0</v>
      </c>
    </row>
    <row r="37" spans="1:12" x14ac:dyDescent="0.3">
      <c r="A37" s="5" t="str">
        <f>"181402"</f>
        <v>181402</v>
      </c>
      <c r="B37" s="6" t="s">
        <v>51</v>
      </c>
      <c r="C37" s="7" t="s">
        <v>50</v>
      </c>
      <c r="D37" s="7">
        <v>4095</v>
      </c>
      <c r="E37" s="7">
        <v>3296</v>
      </c>
      <c r="F37" s="7">
        <v>3282</v>
      </c>
      <c r="G37" s="7">
        <v>14</v>
      </c>
      <c r="H37" s="7">
        <v>0</v>
      </c>
      <c r="I37" s="7">
        <v>0</v>
      </c>
      <c r="J37" s="7">
        <v>7</v>
      </c>
      <c r="K37" s="7">
        <v>0</v>
      </c>
      <c r="L37" s="7">
        <v>0</v>
      </c>
    </row>
    <row r="38" spans="1:12" x14ac:dyDescent="0.3">
      <c r="A38" s="5" t="str">
        <f>"181403"</f>
        <v>181403</v>
      </c>
      <c r="B38" s="6" t="s">
        <v>52</v>
      </c>
      <c r="C38" s="7" t="s">
        <v>50</v>
      </c>
      <c r="D38" s="7">
        <v>4551</v>
      </c>
      <c r="E38" s="7">
        <v>3638</v>
      </c>
      <c r="F38" s="7">
        <v>3580</v>
      </c>
      <c r="G38" s="7">
        <v>58</v>
      </c>
      <c r="H38" s="7">
        <v>0</v>
      </c>
      <c r="I38" s="7">
        <v>0</v>
      </c>
      <c r="J38" s="7">
        <v>10</v>
      </c>
      <c r="K38" s="7">
        <v>0</v>
      </c>
      <c r="L38" s="7">
        <v>0</v>
      </c>
    </row>
    <row r="39" spans="1:12" x14ac:dyDescent="0.3">
      <c r="A39" s="5" t="str">
        <f>"181404"</f>
        <v>181404</v>
      </c>
      <c r="B39" s="6" t="s">
        <v>53</v>
      </c>
      <c r="C39" s="7" t="s">
        <v>50</v>
      </c>
      <c r="D39" s="7">
        <v>4366</v>
      </c>
      <c r="E39" s="7">
        <v>3623</v>
      </c>
      <c r="F39" s="7">
        <v>3525</v>
      </c>
      <c r="G39" s="7">
        <v>98</v>
      </c>
      <c r="H39" s="7">
        <v>0</v>
      </c>
      <c r="I39" s="7">
        <v>0</v>
      </c>
      <c r="J39" s="7">
        <v>15</v>
      </c>
      <c r="K39" s="7">
        <v>0</v>
      </c>
      <c r="L39" s="7">
        <v>0</v>
      </c>
    </row>
    <row r="40" spans="1:12" x14ac:dyDescent="0.3">
      <c r="A40" s="5" t="str">
        <f>"181405"</f>
        <v>181405</v>
      </c>
      <c r="B40" s="6" t="s">
        <v>54</v>
      </c>
      <c r="C40" s="7" t="s">
        <v>50</v>
      </c>
      <c r="D40" s="7">
        <v>11992</v>
      </c>
      <c r="E40" s="7">
        <v>9807</v>
      </c>
      <c r="F40" s="7">
        <v>9731</v>
      </c>
      <c r="G40" s="7">
        <v>76</v>
      </c>
      <c r="H40" s="7">
        <v>0</v>
      </c>
      <c r="I40" s="7">
        <v>0</v>
      </c>
      <c r="J40" s="7">
        <v>26</v>
      </c>
      <c r="K40" s="7">
        <v>0</v>
      </c>
      <c r="L40" s="7">
        <v>0</v>
      </c>
    </row>
    <row r="41" spans="1:12" x14ac:dyDescent="0.3">
      <c r="A41" s="5" t="str">
        <f>"181406"</f>
        <v>181406</v>
      </c>
      <c r="B41" s="6" t="s">
        <v>55</v>
      </c>
      <c r="C41" s="7" t="s">
        <v>50</v>
      </c>
      <c r="D41" s="7">
        <v>14739</v>
      </c>
      <c r="E41" s="7">
        <v>11740</v>
      </c>
      <c r="F41" s="7">
        <v>11696</v>
      </c>
      <c r="G41" s="7">
        <v>44</v>
      </c>
      <c r="H41" s="7">
        <v>0</v>
      </c>
      <c r="I41" s="7">
        <v>0</v>
      </c>
      <c r="J41" s="7">
        <v>23</v>
      </c>
      <c r="K41" s="7">
        <v>0</v>
      </c>
      <c r="L41" s="7">
        <v>0</v>
      </c>
    </row>
    <row r="42" spans="1:12" x14ac:dyDescent="0.3">
      <c r="A42" s="5" t="str">
        <f>"181407"</f>
        <v>181407</v>
      </c>
      <c r="B42" s="6" t="s">
        <v>56</v>
      </c>
      <c r="C42" s="7" t="s">
        <v>50</v>
      </c>
      <c r="D42" s="7">
        <v>6955</v>
      </c>
      <c r="E42" s="7">
        <v>5712</v>
      </c>
      <c r="F42" s="7">
        <v>5629</v>
      </c>
      <c r="G42" s="7">
        <v>83</v>
      </c>
      <c r="H42" s="7">
        <v>0</v>
      </c>
      <c r="I42" s="7">
        <v>0</v>
      </c>
      <c r="J42" s="7">
        <v>14</v>
      </c>
      <c r="K42" s="7">
        <v>0</v>
      </c>
      <c r="L42" s="7">
        <v>0</v>
      </c>
    </row>
    <row r="43" spans="1:12" x14ac:dyDescent="0.3">
      <c r="A43" s="5" t="str">
        <f>"181408"</f>
        <v>181408</v>
      </c>
      <c r="B43" s="6" t="s">
        <v>57</v>
      </c>
      <c r="C43" s="7" t="s">
        <v>50</v>
      </c>
      <c r="D43" s="7">
        <v>8550</v>
      </c>
      <c r="E43" s="7">
        <v>6720</v>
      </c>
      <c r="F43" s="7">
        <v>6704</v>
      </c>
      <c r="G43" s="7">
        <v>16</v>
      </c>
      <c r="H43" s="7">
        <v>0</v>
      </c>
      <c r="I43" s="7">
        <v>0</v>
      </c>
      <c r="J43" s="7">
        <v>32</v>
      </c>
      <c r="K43" s="7">
        <v>0</v>
      </c>
      <c r="L43" s="7">
        <v>0</v>
      </c>
    </row>
    <row r="44" spans="1:12" x14ac:dyDescent="0.3">
      <c r="A44" s="5" t="str">
        <f>"181409"</f>
        <v>181409</v>
      </c>
      <c r="B44" s="6" t="s">
        <v>58</v>
      </c>
      <c r="C44" s="7" t="s">
        <v>50</v>
      </c>
      <c r="D44" s="7">
        <v>7163</v>
      </c>
      <c r="E44" s="7">
        <v>5735</v>
      </c>
      <c r="F44" s="7">
        <v>5705</v>
      </c>
      <c r="G44" s="7">
        <v>30</v>
      </c>
      <c r="H44" s="7">
        <v>0</v>
      </c>
      <c r="I44" s="7">
        <v>0</v>
      </c>
      <c r="J44" s="7">
        <v>10</v>
      </c>
      <c r="K44" s="7">
        <v>0</v>
      </c>
      <c r="L44" s="7">
        <v>0</v>
      </c>
    </row>
    <row r="45" spans="1:12" x14ac:dyDescent="0.3">
      <c r="A45" s="5" t="s">
        <v>59</v>
      </c>
    </row>
    <row r="46" spans="1:12" s="2" customFormat="1" x14ac:dyDescent="0.3">
      <c r="A46" s="2" t="str">
        <f>"186201"</f>
        <v>186201</v>
      </c>
      <c r="B46" s="3" t="s">
        <v>60</v>
      </c>
      <c r="C46" s="4" t="s">
        <v>15</v>
      </c>
      <c r="D46" s="4">
        <v>54447</v>
      </c>
      <c r="E46" s="4">
        <v>45873</v>
      </c>
      <c r="F46" s="4">
        <v>45349</v>
      </c>
      <c r="G46" s="4">
        <v>524</v>
      </c>
      <c r="H46" s="4">
        <v>0</v>
      </c>
      <c r="I46" s="4">
        <v>0</v>
      </c>
      <c r="J46" s="4">
        <v>226</v>
      </c>
      <c r="K46" s="4">
        <v>0</v>
      </c>
      <c r="L46" s="4">
        <v>0</v>
      </c>
    </row>
    <row r="47" spans="1:12" x14ac:dyDescent="0.3">
      <c r="A47" s="5" t="s">
        <v>61</v>
      </c>
      <c r="D47" s="7">
        <v>373698</v>
      </c>
      <c r="E47" s="7">
        <v>305624</v>
      </c>
      <c r="F47" s="7">
        <v>303006</v>
      </c>
      <c r="G47" s="7">
        <v>2618</v>
      </c>
      <c r="H47" s="7">
        <v>1</v>
      </c>
      <c r="I47" s="7">
        <v>0</v>
      </c>
      <c r="J47" s="7">
        <v>1243</v>
      </c>
      <c r="K47" s="7">
        <v>0</v>
      </c>
      <c r="L47" s="7">
        <v>0</v>
      </c>
    </row>
  </sheetData>
  <pageMargins left="0.25" right="0.25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rejestr_wyborcow_2023_kw_3_2023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2023-11-21T20:34:21Z</cp:lastPrinted>
  <dcterms:created xsi:type="dcterms:W3CDTF">2023-11-21T20:25:20Z</dcterms:created>
  <dcterms:modified xsi:type="dcterms:W3CDTF">2023-11-21T20:44:48Z</dcterms:modified>
</cp:coreProperties>
</file>